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luh-my.sharepoint.com/personal/marcela_trvajova_ssluh_cz/Documents/Plocha/"/>
    </mc:Choice>
  </mc:AlternateContent>
  <xr:revisionPtr revIDLastSave="0" documentId="8_{F048265A-8FD5-405A-9D8B-7F391E258AC9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Sazebník" sheetId="25" r:id="rId1"/>
    <sheet name="List1" sheetId="2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5" l="1"/>
  <c r="G7" i="25" s="1"/>
  <c r="E7" i="25" l="1"/>
  <c r="F16" i="25" l="1"/>
  <c r="G16" i="25" s="1"/>
  <c r="E16" i="25"/>
  <c r="C16" i="25"/>
  <c r="C9" i="25"/>
  <c r="E9" i="25"/>
  <c r="F9" i="25"/>
  <c r="G9" i="25" s="1"/>
  <c r="F15" i="25"/>
  <c r="J15" i="25" s="1"/>
  <c r="E15" i="25"/>
  <c r="C15" i="25"/>
  <c r="F14" i="25"/>
  <c r="J14" i="25" s="1"/>
  <c r="E14" i="25"/>
  <c r="C14" i="25"/>
  <c r="G14" i="25" l="1"/>
  <c r="J9" i="25"/>
  <c r="K9" i="25" s="1"/>
  <c r="H9" i="25"/>
  <c r="I9" i="25" s="1"/>
  <c r="H16" i="25"/>
  <c r="I16" i="25" s="1"/>
  <c r="J16" i="25"/>
  <c r="G15" i="25"/>
  <c r="L14" i="25"/>
  <c r="M14" i="25" s="1"/>
  <c r="K14" i="25"/>
  <c r="L15" i="25"/>
  <c r="M15" i="25" s="1"/>
  <c r="K15" i="25"/>
  <c r="H14" i="25"/>
  <c r="I14" i="25" s="1"/>
  <c r="H15" i="25"/>
  <c r="I15" i="25" s="1"/>
  <c r="C7" i="25"/>
  <c r="C8" i="25"/>
  <c r="E8" i="25"/>
  <c r="F8" i="25"/>
  <c r="G8" i="25" s="1"/>
  <c r="H7" i="25" l="1"/>
  <c r="I7" i="25" s="1"/>
  <c r="L9" i="25"/>
  <c r="M9" i="25" s="1"/>
  <c r="K16" i="25"/>
  <c r="L16" i="25"/>
  <c r="M16" i="25" s="1"/>
  <c r="J8" i="25"/>
  <c r="K8" i="25" s="1"/>
  <c r="J7" i="25"/>
  <c r="K7" i="25" s="1"/>
  <c r="H8" i="25"/>
  <c r="I8" i="25" s="1"/>
  <c r="L8" i="25" l="1"/>
  <c r="M8" i="25" s="1"/>
  <c r="L7" i="25"/>
  <c r="M7" i="25" s="1"/>
</calcChain>
</file>

<file path=xl/sharedStrings.xml><?xml version="1.0" encoding="utf-8"?>
<sst xmlns="http://schemas.openxmlformats.org/spreadsheetml/2006/main" count="45" uniqueCount="16">
  <si>
    <t>Pokoj</t>
  </si>
  <si>
    <t>počet lůžek</t>
  </si>
  <si>
    <t xml:space="preserve">Strava: </t>
  </si>
  <si>
    <t>1 den</t>
  </si>
  <si>
    <t>30 dnů</t>
  </si>
  <si>
    <t>Bydlení</t>
  </si>
  <si>
    <t>31 dnů</t>
  </si>
  <si>
    <t>Plná úhrada v Kč</t>
  </si>
  <si>
    <t>29 dnů</t>
  </si>
  <si>
    <t>28 dnů</t>
  </si>
  <si>
    <t xml:space="preserve">     Plná úhrada v Kč</t>
  </si>
  <si>
    <t>Enterální</t>
  </si>
  <si>
    <t>3 a více</t>
  </si>
  <si>
    <t>Strava: racionální, dietní, diabetická, zvláštní</t>
  </si>
  <si>
    <t>Příloha č. 1 Směrnice 3/2024 - Sazebník za ubytování a stravu</t>
  </si>
  <si>
    <t>Platnost od: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</si>
</sst>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&quot;.&quot;yyyy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Arial Nova Cond"/>
      <family val="2"/>
    </font>
    <font>
      <sz val="11"/>
      <color rgb="FF00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164" fontId="2" fillId="3" borderId="0" xfId="1" applyNumberFormat="1" applyFont="1" applyFill="1" applyAlignment="1">
      <alignment horizontal="left"/>
    </xf>
    <xf numFmtId="0" fontId="3" fillId="0" borderId="0" xfId="0" applyFont="1"/>
    <xf numFmtId="0" fontId="4" fillId="0" borderId="0" xfId="1" applyFont="1"/>
    <xf numFmtId="0" fontId="5" fillId="0" borderId="0" xfId="1" applyFont="1"/>
    <xf numFmtId="0" fontId="5" fillId="3" borderId="0" xfId="1" applyFont="1" applyFill="1" applyAlignment="1">
      <alignment horizontal="right"/>
    </xf>
    <xf numFmtId="164" fontId="5" fillId="3" borderId="0" xfId="1" applyNumberFormat="1" applyFont="1" applyFill="1" applyAlignment="1">
      <alignment horizontal="left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 wrapText="1"/>
    </xf>
    <xf numFmtId="0" fontId="4" fillId="0" borderId="2" xfId="1" applyFont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4" fontId="4" fillId="0" borderId="16" xfId="1" applyNumberFormat="1" applyFont="1" applyBorder="1"/>
    <xf numFmtId="4" fontId="4" fillId="0" borderId="11" xfId="1" applyNumberFormat="1" applyFont="1" applyBorder="1"/>
    <xf numFmtId="4" fontId="4" fillId="0" borderId="12" xfId="1" applyNumberFormat="1" applyFont="1" applyBorder="1"/>
    <xf numFmtId="0" fontId="4" fillId="2" borderId="7" xfId="1" applyFont="1" applyFill="1" applyBorder="1" applyAlignment="1">
      <alignment horizontal="center"/>
    </xf>
    <xf numFmtId="4" fontId="4" fillId="0" borderId="15" xfId="1" applyNumberFormat="1" applyFont="1" applyBorder="1"/>
    <xf numFmtId="4" fontId="4" fillId="0" borderId="13" xfId="1" applyNumberFormat="1" applyFont="1" applyBorder="1"/>
    <xf numFmtId="4" fontId="4" fillId="0" borderId="14" xfId="1" applyNumberFormat="1" applyFont="1" applyBorder="1"/>
    <xf numFmtId="4" fontId="4" fillId="0" borderId="0" xfId="1" applyNumberFormat="1" applyFont="1"/>
    <xf numFmtId="0" fontId="4" fillId="0" borderId="5" xfId="1" applyFont="1" applyBorder="1" applyAlignment="1">
      <alignment horizontal="right"/>
    </xf>
    <xf numFmtId="0" fontId="4" fillId="0" borderId="8" xfId="1" applyFont="1" applyBorder="1"/>
    <xf numFmtId="0" fontId="4" fillId="0" borderId="9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4" fillId="0" borderId="5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selection activeCell="C2" sqref="C2"/>
    </sheetView>
  </sheetViews>
  <sheetFormatPr defaultColWidth="9.140625" defaultRowHeight="15" x14ac:dyDescent="0.25"/>
  <cols>
    <col min="1" max="13" width="17.140625" style="1" customWidth="1"/>
    <col min="14" max="14" width="15.42578125" style="1" customWidth="1"/>
    <col min="15" max="15" width="9.140625" style="1" customWidth="1"/>
    <col min="16" max="16384" width="9.140625" style="1"/>
  </cols>
  <sheetData>
    <row r="1" spans="1:14" x14ac:dyDescent="0.25">
      <c r="A1" s="4" t="s">
        <v>14</v>
      </c>
      <c r="B1" s="5"/>
      <c r="C1" s="5"/>
      <c r="D1" s="5"/>
      <c r="E1" s="5"/>
      <c r="F1" s="5"/>
      <c r="G1" s="6"/>
      <c r="H1" s="7"/>
      <c r="I1" s="7"/>
      <c r="J1" s="7"/>
      <c r="K1" s="7"/>
      <c r="L1" s="7"/>
      <c r="M1" s="7"/>
      <c r="N1" s="2"/>
    </row>
    <row r="2" spans="1:14" x14ac:dyDescent="0.25">
      <c r="A2" s="29" t="s">
        <v>15</v>
      </c>
      <c r="B2" s="29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5">
      <c r="A3" s="30"/>
      <c r="B3" s="30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15.7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ht="29.25" customHeight="1" thickBot="1" x14ac:dyDescent="0.3">
      <c r="A5" s="8" t="s">
        <v>0</v>
      </c>
      <c r="B5" s="31" t="s">
        <v>13</v>
      </c>
      <c r="C5" s="32"/>
      <c r="D5" s="26" t="s">
        <v>5</v>
      </c>
      <c r="E5" s="26"/>
      <c r="F5" s="26" t="s">
        <v>7</v>
      </c>
      <c r="G5" s="26"/>
      <c r="H5" s="26" t="s">
        <v>7</v>
      </c>
      <c r="I5" s="26"/>
      <c r="J5" s="27" t="s">
        <v>10</v>
      </c>
      <c r="K5" s="28"/>
      <c r="L5" s="26" t="s">
        <v>7</v>
      </c>
      <c r="M5" s="26"/>
    </row>
    <row r="6" spans="1:14" ht="15.75" thickBot="1" x14ac:dyDescent="0.3">
      <c r="A6" s="11" t="s">
        <v>1</v>
      </c>
      <c r="B6" s="12" t="s">
        <v>3</v>
      </c>
      <c r="C6" s="9" t="s">
        <v>6</v>
      </c>
      <c r="D6" s="12" t="s">
        <v>3</v>
      </c>
      <c r="E6" s="9" t="s">
        <v>6</v>
      </c>
      <c r="F6" s="12" t="s">
        <v>3</v>
      </c>
      <c r="G6" s="9" t="s">
        <v>6</v>
      </c>
      <c r="H6" s="12" t="s">
        <v>3</v>
      </c>
      <c r="I6" s="9" t="s">
        <v>4</v>
      </c>
      <c r="J6" s="12" t="s">
        <v>3</v>
      </c>
      <c r="K6" s="9" t="s">
        <v>8</v>
      </c>
      <c r="L6" s="12" t="s">
        <v>3</v>
      </c>
      <c r="M6" s="9" t="s">
        <v>9</v>
      </c>
    </row>
    <row r="7" spans="1:14" x14ac:dyDescent="0.25">
      <c r="A7" s="13">
        <v>1</v>
      </c>
      <c r="B7" s="14">
        <v>290</v>
      </c>
      <c r="C7" s="15">
        <f>B7*31</f>
        <v>8990</v>
      </c>
      <c r="D7" s="15">
        <v>380</v>
      </c>
      <c r="E7" s="15">
        <f>D7*31</f>
        <v>11780</v>
      </c>
      <c r="F7" s="15">
        <f>B7+D7</f>
        <v>670</v>
      </c>
      <c r="G7" s="15">
        <f>SUM(F7*31)</f>
        <v>20770</v>
      </c>
      <c r="H7" s="15">
        <f>F7</f>
        <v>670</v>
      </c>
      <c r="I7" s="15">
        <f>SUM(H7*30)</f>
        <v>20100</v>
      </c>
      <c r="J7" s="15">
        <f>F7</f>
        <v>670</v>
      </c>
      <c r="K7" s="15">
        <f>SUM(J7*29)</f>
        <v>19430</v>
      </c>
      <c r="L7" s="15">
        <f>J7</f>
        <v>670</v>
      </c>
      <c r="M7" s="16">
        <f>SUM(L7*28)</f>
        <v>18760</v>
      </c>
    </row>
    <row r="8" spans="1:14" x14ac:dyDescent="0.25">
      <c r="A8" s="17">
        <v>2</v>
      </c>
      <c r="B8" s="18">
        <v>290</v>
      </c>
      <c r="C8" s="19">
        <f>B8*31</f>
        <v>8990</v>
      </c>
      <c r="D8" s="19">
        <v>335</v>
      </c>
      <c r="E8" s="19">
        <f>D8*31</f>
        <v>10385</v>
      </c>
      <c r="F8" s="19">
        <f>B8+D8</f>
        <v>625</v>
      </c>
      <c r="G8" s="19">
        <f>SUM(F8*31)</f>
        <v>19375</v>
      </c>
      <c r="H8" s="19">
        <f>F8</f>
        <v>625</v>
      </c>
      <c r="I8" s="19">
        <f>SUM(H8*30)</f>
        <v>18750</v>
      </c>
      <c r="J8" s="19">
        <f>F8</f>
        <v>625</v>
      </c>
      <c r="K8" s="19">
        <f>SUM(J8*29)</f>
        <v>18125</v>
      </c>
      <c r="L8" s="19">
        <f>J8</f>
        <v>625</v>
      </c>
      <c r="M8" s="20">
        <f>SUM(L8*28)</f>
        <v>17500</v>
      </c>
    </row>
    <row r="9" spans="1:14" x14ac:dyDescent="0.25">
      <c r="A9" s="17" t="s">
        <v>12</v>
      </c>
      <c r="B9" s="18">
        <v>290</v>
      </c>
      <c r="C9" s="19">
        <f>B9*31</f>
        <v>8990</v>
      </c>
      <c r="D9" s="19">
        <v>315</v>
      </c>
      <c r="E9" s="19">
        <f>D9*31</f>
        <v>9765</v>
      </c>
      <c r="F9" s="19">
        <f>B9+D9</f>
        <v>605</v>
      </c>
      <c r="G9" s="19">
        <f>SUM(F9*31)</f>
        <v>18755</v>
      </c>
      <c r="H9" s="19">
        <f>F9</f>
        <v>605</v>
      </c>
      <c r="I9" s="19">
        <f>SUM(H9*30)</f>
        <v>18150</v>
      </c>
      <c r="J9" s="19">
        <f>F9</f>
        <v>605</v>
      </c>
      <c r="K9" s="19">
        <f>SUM(J9*29)</f>
        <v>17545</v>
      </c>
      <c r="L9" s="19">
        <f>J9</f>
        <v>605</v>
      </c>
      <c r="M9" s="20">
        <f>SUM(L9*28)</f>
        <v>16940</v>
      </c>
    </row>
    <row r="10" spans="1:14" x14ac:dyDescent="0.25">
      <c r="A10" s="5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4" ht="20.25" customHeight="1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4" ht="15.75" thickBot="1" x14ac:dyDescent="0.3">
      <c r="A12" s="8" t="s">
        <v>0</v>
      </c>
      <c r="B12" s="22" t="s">
        <v>2</v>
      </c>
      <c r="C12" s="23" t="s">
        <v>11</v>
      </c>
      <c r="D12" s="26" t="s">
        <v>5</v>
      </c>
      <c r="E12" s="26"/>
      <c r="F12" s="26" t="s">
        <v>7</v>
      </c>
      <c r="G12" s="26"/>
      <c r="H12" s="26" t="s">
        <v>7</v>
      </c>
      <c r="I12" s="26"/>
      <c r="J12" s="27" t="s">
        <v>10</v>
      </c>
      <c r="K12" s="28"/>
      <c r="L12" s="26" t="s">
        <v>7</v>
      </c>
      <c r="M12" s="26"/>
    </row>
    <row r="13" spans="1:14" ht="15.75" thickBot="1" x14ac:dyDescent="0.3">
      <c r="A13" s="11" t="s">
        <v>1</v>
      </c>
      <c r="B13" s="10" t="s">
        <v>3</v>
      </c>
      <c r="C13" s="9" t="s">
        <v>6</v>
      </c>
      <c r="D13" s="12" t="s">
        <v>3</v>
      </c>
      <c r="E13" s="9" t="s">
        <v>6</v>
      </c>
      <c r="F13" s="24" t="s">
        <v>3</v>
      </c>
      <c r="G13" s="25" t="s">
        <v>6</v>
      </c>
      <c r="H13" s="24" t="s">
        <v>3</v>
      </c>
      <c r="I13" s="25" t="s">
        <v>4</v>
      </c>
      <c r="J13" s="24" t="s">
        <v>3</v>
      </c>
      <c r="K13" s="9" t="s">
        <v>8</v>
      </c>
      <c r="L13" s="24" t="s">
        <v>3</v>
      </c>
      <c r="M13" s="25" t="s">
        <v>9</v>
      </c>
    </row>
    <row r="14" spans="1:14" x14ac:dyDescent="0.25">
      <c r="A14" s="13">
        <v>1</v>
      </c>
      <c r="B14" s="14">
        <v>60</v>
      </c>
      <c r="C14" s="15">
        <f>B14*31</f>
        <v>1860</v>
      </c>
      <c r="D14" s="15">
        <v>380</v>
      </c>
      <c r="E14" s="15">
        <f>D14*31</f>
        <v>11780</v>
      </c>
      <c r="F14" s="15">
        <f>B14+D14</f>
        <v>440</v>
      </c>
      <c r="G14" s="15">
        <f>SUM(F14*31)</f>
        <v>13640</v>
      </c>
      <c r="H14" s="15">
        <f>F14</f>
        <v>440</v>
      </c>
      <c r="I14" s="15">
        <f>SUM(H14*30)</f>
        <v>13200</v>
      </c>
      <c r="J14" s="15">
        <f>F14</f>
        <v>440</v>
      </c>
      <c r="K14" s="15">
        <f>SUM(J14*29)</f>
        <v>12760</v>
      </c>
      <c r="L14" s="15">
        <f>J14</f>
        <v>440</v>
      </c>
      <c r="M14" s="16">
        <f>SUM(L14*28)</f>
        <v>12320</v>
      </c>
    </row>
    <row r="15" spans="1:14" x14ac:dyDescent="0.25">
      <c r="A15" s="17">
        <v>2</v>
      </c>
      <c r="B15" s="18">
        <v>60</v>
      </c>
      <c r="C15" s="19">
        <f>B15*31</f>
        <v>1860</v>
      </c>
      <c r="D15" s="19">
        <v>335</v>
      </c>
      <c r="E15" s="19">
        <f>D15*31</f>
        <v>10385</v>
      </c>
      <c r="F15" s="19">
        <f>B15+D15</f>
        <v>395</v>
      </c>
      <c r="G15" s="19">
        <f>F15*31</f>
        <v>12245</v>
      </c>
      <c r="H15" s="19">
        <f>F15</f>
        <v>395</v>
      </c>
      <c r="I15" s="19">
        <f>H15*30</f>
        <v>11850</v>
      </c>
      <c r="J15" s="19">
        <f>F15</f>
        <v>395</v>
      </c>
      <c r="K15" s="19">
        <f>J15*29</f>
        <v>11455</v>
      </c>
      <c r="L15" s="19">
        <f>J15</f>
        <v>395</v>
      </c>
      <c r="M15" s="20">
        <f>L15*28</f>
        <v>11060</v>
      </c>
    </row>
    <row r="16" spans="1:14" x14ac:dyDescent="0.25">
      <c r="A16" s="17" t="s">
        <v>12</v>
      </c>
      <c r="B16" s="18">
        <v>60</v>
      </c>
      <c r="C16" s="19">
        <f>B16*31</f>
        <v>1860</v>
      </c>
      <c r="D16" s="19">
        <v>315</v>
      </c>
      <c r="E16" s="19">
        <f>D16*31</f>
        <v>9765</v>
      </c>
      <c r="F16" s="19">
        <f>B16+D16</f>
        <v>375</v>
      </c>
      <c r="G16" s="19">
        <f>SUM(F16*31)</f>
        <v>11625</v>
      </c>
      <c r="H16" s="19">
        <f>F16</f>
        <v>375</v>
      </c>
      <c r="I16" s="19">
        <f>SUM(H16*30)</f>
        <v>11250</v>
      </c>
      <c r="J16" s="19">
        <f>F16</f>
        <v>375</v>
      </c>
      <c r="K16" s="19">
        <f>SUM(J16*29)</f>
        <v>10875</v>
      </c>
      <c r="L16" s="19">
        <f>J16</f>
        <v>375</v>
      </c>
      <c r="M16" s="20">
        <f>SUM(L16*28)</f>
        <v>10500</v>
      </c>
    </row>
    <row r="19" spans="2:7" ht="13.9" x14ac:dyDescent="0.25">
      <c r="B19" s="3"/>
      <c r="C19" s="3"/>
      <c r="D19" s="3"/>
      <c r="E19" s="3"/>
      <c r="F19" s="3"/>
      <c r="G19" s="3"/>
    </row>
  </sheetData>
  <mergeCells count="13">
    <mergeCell ref="L12:M12"/>
    <mergeCell ref="L5:M5"/>
    <mergeCell ref="J12:K12"/>
    <mergeCell ref="J5:K5"/>
    <mergeCell ref="A2:B2"/>
    <mergeCell ref="A3:B3"/>
    <mergeCell ref="D5:E5"/>
    <mergeCell ref="F5:G5"/>
    <mergeCell ref="H5:I5"/>
    <mergeCell ref="B5:C5"/>
    <mergeCell ref="D12:E12"/>
    <mergeCell ref="F12:G12"/>
    <mergeCell ref="H12:I12"/>
  </mergeCells>
  <pageMargins left="0.70866141732283516" right="0.70866141732283516" top="0.78740157480315021" bottom="0.78740157480315021" header="0.31496062992126012" footer="0.31496062992126012"/>
  <pageSetup paperSize="9" scale="52" fitToWidth="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20f3b7-642f-45e2-915c-965926b5df3f" xsi:nil="true"/>
    <lcf76f155ced4ddcb4097134ff3c332f xmlns="7b265a2f-ba99-47c3-ae1d-7bda97d0b3b2">
      <Terms xmlns="http://schemas.microsoft.com/office/infopath/2007/PartnerControls"/>
    </lcf76f155ced4ddcb4097134ff3c332f>
    <_dlc_DocId xmlns="a120f3b7-642f-45e2-915c-965926b5df3f">SSLUH-437638763-1901</_dlc_DocId>
    <_dlc_DocIdUrl xmlns="a120f3b7-642f-45e2-915c-965926b5df3f">
      <Url>https://ssluh.sharepoint.com/_layouts/15/DocIdRedir.aspx?ID=SSLUH-437638763-1901</Url>
      <Description>SSLUH-437638763-1901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068E79F530E45806DEAB04DA92401" ma:contentTypeVersion="10" ma:contentTypeDescription="Vytvoří nový dokument" ma:contentTypeScope="" ma:versionID="8e15562145499d77f99a31ce32eb835e">
  <xsd:schema xmlns:xsd="http://www.w3.org/2001/XMLSchema" xmlns:xs="http://www.w3.org/2001/XMLSchema" xmlns:p="http://schemas.microsoft.com/office/2006/metadata/properties" xmlns:ns2="a120f3b7-642f-45e2-915c-965926b5df3f" xmlns:ns3="7b265a2f-ba99-47c3-ae1d-7bda97d0b3b2" targetNamespace="http://schemas.microsoft.com/office/2006/metadata/properties" ma:root="true" ma:fieldsID="01ccac94beec98a1f753bf980f0655dc" ns2:_="" ns3:_="">
    <xsd:import namespace="a120f3b7-642f-45e2-915c-965926b5df3f"/>
    <xsd:import namespace="7b265a2f-ba99-47c3-ae1d-7bda97d0b3b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0f3b7-642f-45e2-915c-965926b5df3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cf912665-0d78-4afd-8a8e-243ba0e31545}" ma:internalName="TaxCatchAll" ma:showField="CatchAllData" ma:web="a120f3b7-642f-45e2-915c-965926b5df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65a2f-ba99-47c3-ae1d-7bda97d0b3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838a2410-e846-45e8-b722-d3c63b4ca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5368E-0DDE-4771-A94A-9A23B9A78B6A}">
  <ds:schemaRefs>
    <ds:schemaRef ds:uri="http://purl.org/dc/terms/"/>
    <ds:schemaRef ds:uri="http://schemas.microsoft.com/office/infopath/2007/PartnerControls"/>
    <ds:schemaRef ds:uri="7b265a2f-ba99-47c3-ae1d-7bda97d0b3b2"/>
    <ds:schemaRef ds:uri="http://schemas.openxmlformats.org/package/2006/metadata/core-properties"/>
    <ds:schemaRef ds:uri="http://schemas.microsoft.com/office/2006/documentManagement/types"/>
    <ds:schemaRef ds:uri="a120f3b7-642f-45e2-915c-965926b5df3f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2F3773-3F33-4200-9FCB-9967BCA743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5753C5-26A2-4AAB-B560-5F9EE18B958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4D5E987-44BA-4AA3-948E-70C19498F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20f3b7-642f-45e2-915c-965926b5df3f"/>
    <ds:schemaRef ds:uri="7b265a2f-ba99-47c3-ae1d-7bda97d0b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Sazebník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zemanek</dc:creator>
  <cp:lastModifiedBy>Mgr. Marcela Trvajová</cp:lastModifiedBy>
  <cp:lastPrinted>2026-01-09T12:02:21Z</cp:lastPrinted>
  <dcterms:created xsi:type="dcterms:W3CDTF">2013-04-16T07:35:50Z</dcterms:created>
  <dcterms:modified xsi:type="dcterms:W3CDTF">2026-01-09T12:02:38Z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0x0101005F5068E79F530E45806DEAB04DA92401</vt:lpwstr>
  </property>
  <property fmtid="{D5CDD505-2E9C-101B-9397-08002B2CF9AE}" pid="3" name="_dlc_DocIdItemGuid">
    <vt:lpwstr>9f257f83-d27a-4885-89d0-26849bbde457</vt:lpwstr>
  </property>
</Properties>
</file>